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60D дверь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57" i="1" l="1"/>
  <c r="G57" i="1"/>
  <c r="H57" i="1" s="1"/>
  <c r="J56" i="1"/>
  <c r="G56" i="1"/>
  <c r="H56" i="1" s="1"/>
  <c r="J55" i="1"/>
  <c r="G55" i="1" s="1"/>
  <c r="H55" i="1" s="1"/>
  <c r="J54" i="1"/>
  <c r="G54" i="1" s="1"/>
  <c r="H54" i="1" s="1"/>
  <c r="J53" i="1"/>
  <c r="G53" i="1"/>
  <c r="H53" i="1" s="1"/>
  <c r="J52" i="1"/>
  <c r="G52" i="1"/>
  <c r="H52" i="1" s="1"/>
  <c r="J51" i="1"/>
  <c r="G51" i="1" s="1"/>
  <c r="H51" i="1" s="1"/>
  <c r="J50" i="1"/>
  <c r="G50" i="1"/>
  <c r="H50" i="1" s="1"/>
  <c r="J49" i="1"/>
  <c r="G49" i="1"/>
  <c r="H49" i="1" s="1"/>
  <c r="J48" i="1"/>
  <c r="G48" i="1" s="1"/>
  <c r="H48" i="1" s="1"/>
  <c r="J47" i="1"/>
  <c r="G47" i="1"/>
  <c r="H47" i="1" s="1"/>
  <c r="J46" i="1"/>
  <c r="G46" i="1"/>
  <c r="H46" i="1" s="1"/>
  <c r="J45" i="1"/>
  <c r="G45" i="1" s="1"/>
  <c r="H45" i="1" s="1"/>
  <c r="J44" i="1"/>
  <c r="G44" i="1"/>
  <c r="H44" i="1" s="1"/>
  <c r="J43" i="1"/>
  <c r="G43" i="1"/>
  <c r="H43" i="1" s="1"/>
  <c r="J42" i="1"/>
  <c r="G42" i="1" s="1"/>
  <c r="H42" i="1" s="1"/>
  <c r="J41" i="1"/>
  <c r="G41" i="1"/>
  <c r="H41" i="1" s="1"/>
  <c r="J40" i="1"/>
  <c r="G40" i="1"/>
  <c r="H40" i="1" s="1"/>
  <c r="J39" i="1"/>
  <c r="G39" i="1" s="1"/>
  <c r="H39" i="1" s="1"/>
  <c r="J38" i="1"/>
  <c r="G38" i="1" s="1"/>
  <c r="H38" i="1" s="1"/>
  <c r="J37" i="1"/>
  <c r="G37" i="1"/>
  <c r="H37" i="1" s="1"/>
  <c r="J36" i="1"/>
  <c r="G36" i="1"/>
  <c r="H36" i="1" s="1"/>
  <c r="J35" i="1"/>
  <c r="G35" i="1" s="1"/>
  <c r="H35" i="1" s="1"/>
  <c r="I34" i="1"/>
  <c r="J34" i="1" s="1"/>
  <c r="G34" i="1" s="1"/>
  <c r="H34" i="1" s="1"/>
  <c r="I33" i="1"/>
  <c r="J33" i="1" s="1"/>
  <c r="G33" i="1" s="1"/>
  <c r="H33" i="1" s="1"/>
  <c r="I32" i="1"/>
  <c r="J32" i="1" s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H59" i="1" l="1"/>
</calcChain>
</file>

<file path=xl/sharedStrings.xml><?xml version="1.0" encoding="utf-8"?>
<sst xmlns="http://schemas.openxmlformats.org/spreadsheetml/2006/main" count="194" uniqueCount="95">
  <si>
    <t>Спецификация конструкции для теплой одностворчатой двери VIDNAL V60</t>
  </si>
  <si>
    <t>Размер</t>
  </si>
  <si>
    <t>900х2100</t>
  </si>
  <si>
    <t>Покрытие</t>
  </si>
  <si>
    <t>RAL 9016</t>
  </si>
  <si>
    <t>Заполнение</t>
  </si>
  <si>
    <t>стеклопакет 24 мм</t>
  </si>
  <si>
    <t>Угловое соединение профилей</t>
  </si>
  <si>
    <t>опрессовка на сухаре</t>
  </si>
  <si>
    <t>Импостное соединение профилей</t>
  </si>
  <si>
    <t>на сухаре со штифтом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</si>
  <si>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используемое заполнение: стеклопакет в диапазоне от 14-38 мм;
- монтажная глубина профилей 60 мм;
- возможность сборки дверей наружнего и внутреннего открывания;
- использование угловых сухарей с опрессовкой;
- имостное соединение на сухаре с использованием штифтов;
- использование унифицированных штапиков, уплотнителей, закладных деталей;
- совместимость с фасадной системой F50.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</si>
  <si>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</si>
  <si>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</si>
  <si>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</si>
  <si>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</si>
  <si>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</si>
  <si>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</si>
  <si>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</si>
  <si>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</si>
  <si>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</si>
  <si>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</si>
  <si>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</si>
  <si>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</si>
  <si>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</si>
  <si>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V60 141-241</t>
  </si>
  <si>
    <t>Рамный дверной профил наружного открывания</t>
  </si>
  <si>
    <t>пог.м.</t>
  </si>
  <si>
    <t>V60 153-253</t>
  </si>
  <si>
    <t>Импостный дверной профиль</t>
  </si>
  <si>
    <t>V60 156-255</t>
  </si>
  <si>
    <t>Цокольный дверной профиль</t>
  </si>
  <si>
    <t>V60 162-242</t>
  </si>
  <si>
    <t>Створочный дверной профил наружного открывания</t>
  </si>
  <si>
    <t>V60 174-274</t>
  </si>
  <si>
    <t>Пороговый профиль</t>
  </si>
  <si>
    <t>V60 187</t>
  </si>
  <si>
    <t>Притворный профиль наружный</t>
  </si>
  <si>
    <t>V60 287</t>
  </si>
  <si>
    <t>Притворный профиль внутренний</t>
  </si>
  <si>
    <t>ZS 122224</t>
  </si>
  <si>
    <t>Штапик 24 мм</t>
  </si>
  <si>
    <t>100х38х3</t>
  </si>
  <si>
    <t>Подкладка рихтовочная 38 мм</t>
  </si>
  <si>
    <t>Пластик</t>
  </si>
  <si>
    <t>шт.</t>
  </si>
  <si>
    <t>30.11P.24 ГАРДИАН</t>
  </si>
  <si>
    <t>Дверной замок с выпадающим ригелем и роликовой защелкой</t>
  </si>
  <si>
    <t>Неокрашенный б/п</t>
  </si>
  <si>
    <t>35/55</t>
  </si>
  <si>
    <t>Профильный цилиндр для дверей V60</t>
  </si>
  <si>
    <t>KIN 132520</t>
  </si>
  <si>
    <t>Штифт 2,5х20</t>
  </si>
  <si>
    <t>KMN 510616</t>
  </si>
  <si>
    <t>Крепление соединителя импостов</t>
  </si>
  <si>
    <t>ZA 136006</t>
  </si>
  <si>
    <t>Угловой соединитель</t>
  </si>
  <si>
    <t>ZE 243020</t>
  </si>
  <si>
    <t>ZP 320013</t>
  </si>
  <si>
    <t>Уголок выравнивающий</t>
  </si>
  <si>
    <t>ZP 640100</t>
  </si>
  <si>
    <t>Опорная подкладка</t>
  </si>
  <si>
    <t>ZT 106030</t>
  </si>
  <si>
    <t>Импостный соединитель</t>
  </si>
  <si>
    <t>ZT 106040</t>
  </si>
  <si>
    <t>ZT 228030</t>
  </si>
  <si>
    <t>ZT 228084</t>
  </si>
  <si>
    <t>ZV 952911</t>
  </si>
  <si>
    <t>Эксцентрик</t>
  </si>
  <si>
    <t>ВСК 4,2х19</t>
  </si>
  <si>
    <t>Саморез 4,2x19 DIN7981</t>
  </si>
  <si>
    <t>ВСК 4,8х19</t>
  </si>
  <si>
    <t>Саморез 4,8х19 DIN7981</t>
  </si>
  <si>
    <t>Планка отв. 08.24</t>
  </si>
  <si>
    <t>Ответная планка для дверей V60</t>
  </si>
  <si>
    <t>СТН-0206.300</t>
  </si>
  <si>
    <t>Дверная ручка офисная прямоугольная</t>
  </si>
  <si>
    <t>СТН-2369</t>
  </si>
  <si>
    <t>Петля анкерная двухсекционная</t>
  </si>
  <si>
    <t>UE 3304</t>
  </si>
  <si>
    <t>Уплотнитель дверной створочный</t>
  </si>
  <si>
    <t>Резина EPDM</t>
  </si>
  <si>
    <t>ZD 1102</t>
  </si>
  <si>
    <t>Уплотнитель наружный 4 мм</t>
  </si>
  <si>
    <t>ZD 1103</t>
  </si>
  <si>
    <t>Уплотнитель внутренний 4-5 мм</t>
  </si>
  <si>
    <t>ZD 4401</t>
  </si>
  <si>
    <t>Уплотнитель цокольного притвора</t>
  </si>
  <si>
    <t>6м1-12-6м1</t>
  </si>
  <si>
    <t>Стеклопакет однокамерный 24 мм</t>
  </si>
  <si>
    <t>Прозрачное</t>
  </si>
  <si>
    <t>кв.м.</t>
  </si>
  <si>
    <t xml:space="preserve">ИТОГО </t>
  </si>
  <si>
    <t>vidnal@vidnal.ru</t>
  </si>
  <si>
    <t>www.vidnal.ru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</si>
</sst>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7" xfId="1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164" fontId="3" fillId="4" borderId="27" xfId="1" applyNumberFormat="1" applyFont="1" applyFill="1" applyBorder="1" applyAlignment="1">
      <alignment horizontal="right" vertical="top" wrapText="1"/>
    </xf>
    <xf numFmtId="0" fontId="3" fillId="3" borderId="30" xfId="1" applyFont="1" applyFill="1" applyBorder="1" applyAlignment="1">
      <alignment vertical="top" wrapText="1"/>
    </xf>
    <xf numFmtId="0" fontId="3" fillId="3" borderId="31" xfId="1" applyFont="1" applyFill="1" applyBorder="1" applyAlignment="1">
      <alignment vertical="top" wrapText="1"/>
    </xf>
    <xf numFmtId="0" fontId="3" fillId="3" borderId="31" xfId="1" applyFont="1" applyFill="1" applyBorder="1" applyAlignment="1">
      <alignment horizontal="center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164" fontId="3" fillId="3" borderId="32" xfId="1" applyNumberFormat="1" applyFont="1" applyFill="1" applyBorder="1" applyAlignment="1">
      <alignment horizontal="right" vertical="top" wrapText="1"/>
    </xf>
    <xf numFmtId="164" fontId="3" fillId="4" borderId="30" xfId="1" applyNumberFormat="1" applyFont="1" applyFill="1" applyBorder="1" applyAlignment="1">
      <alignment horizontal="right"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34" xfId="1" applyFont="1" applyFill="1" applyBorder="1" applyAlignment="1">
      <alignment vertical="top" wrapText="1"/>
    </xf>
    <xf numFmtId="0" fontId="3" fillId="3" borderId="34" xfId="1" applyFont="1" applyFill="1" applyBorder="1" applyAlignment="1">
      <alignment horizontal="center" vertical="top" wrapText="1"/>
    </xf>
    <xf numFmtId="4" fontId="3" fillId="3" borderId="34" xfId="1" applyNumberFormat="1" applyFont="1" applyFill="1" applyBorder="1" applyAlignment="1">
      <alignment horizontal="right" vertical="top" wrapText="1"/>
    </xf>
    <xf numFmtId="4" fontId="3" fillId="3" borderId="35" xfId="1" applyNumberFormat="1" applyFont="1" applyFill="1" applyBorder="1" applyAlignment="1">
      <alignment horizontal="right" vertical="top" wrapText="1"/>
    </xf>
    <xf numFmtId="4" fontId="3" fillId="3" borderId="33" xfId="1" applyNumberFormat="1" applyFont="1" applyFill="1" applyBorder="1" applyAlignment="1">
      <alignment horizontal="right" vertical="top" wrapText="1"/>
    </xf>
    <xf numFmtId="4" fontId="6" fillId="3" borderId="37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2" xfId="1" applyFont="1" applyFill="1" applyBorder="1" applyAlignment="1">
      <alignment horizontal="right" vertical="top" wrapText="1"/>
    </xf>
    <xf numFmtId="0" fontId="6" fillId="3" borderId="4" xfId="1" applyFont="1" applyFill="1" applyBorder="1" applyAlignment="1">
      <alignment horizontal="right" vertical="top" wrapText="1"/>
    </xf>
    <xf numFmtId="0" fontId="6" fillId="3" borderId="36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7" fillId="0" borderId="0" xfId="2"/>
  </cellXfs>
  <cellStyles count="3">
    <cellStyle name="Гиперссылка" xfId="2" builtinId="8"/>
    <cellStyle name="Обычный" xfId="0" builtinId="0"/>
    <cellStyle name="Обычный_V60 двер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19050</xdr:rowOff>
    </xdr:from>
    <xdr:to>
      <xdr:col>2</xdr:col>
      <xdr:colOff>57150</xdr:colOff>
      <xdr:row>2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9050"/>
          <a:ext cx="23050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838200</xdr:colOff>
      <xdr:row>5</xdr:row>
      <xdr:rowOff>123825</xdr:rowOff>
    </xdr:from>
    <xdr:to>
      <xdr:col>1</xdr:col>
      <xdr:colOff>1228725</xdr:colOff>
      <xdr:row>21</xdr:row>
      <xdr:rowOff>38100</xdr:rowOff>
    </xdr:to>
    <xdr:pic>
      <xdr:nvPicPr>
        <xdr:cNvPr id="3" name="Picture 3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8200" y="981075"/>
          <a:ext cx="1257300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 t="str">
            <v>www.akvista.ru</v>
          </cell>
        </row>
      </sheetData>
      <sheetData sheetId="11"/>
      <sheetData sheetId="12">
        <row r="679">
          <cell r="I679">
            <v>580.79</v>
          </cell>
        </row>
        <row r="685">
          <cell r="I685">
            <v>594.35</v>
          </cell>
        </row>
        <row r="689">
          <cell r="I689">
            <v>873.3</v>
          </cell>
        </row>
        <row r="703">
          <cell r="I703">
            <v>627.72</v>
          </cell>
        </row>
        <row r="713">
          <cell r="I713">
            <v>363.36</v>
          </cell>
        </row>
        <row r="724">
          <cell r="I724">
            <v>90.14</v>
          </cell>
        </row>
        <row r="730">
          <cell r="I730">
            <v>70.62</v>
          </cell>
        </row>
        <row r="837">
          <cell r="I837">
            <v>92.68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dnal.ru/" TargetMode="External"/><Relationship Id="rId1" Type="http://schemas.openxmlformats.org/officeDocument/2006/relationships/hyperlink" Target="mailto:vidnal@vidna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="120" zoomScaleNormal="100" zoomScaleSheetLayoutView="120" workbookViewId="0">
      <selection activeCell="F3" sqref="F3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2" customWidth="1"/>
    <col min="9" max="10" width="9.140625" hidden="1" customWidth="1"/>
  </cols>
  <sheetData>
    <row r="1" spans="1:9" x14ac:dyDescent="0.25">
      <c r="G1" s="61" t="s">
        <v>94</v>
      </c>
    </row>
    <row r="2" spans="1:9" x14ac:dyDescent="0.25">
      <c r="G2" s="61" t="s">
        <v>93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"/>
    </row>
    <row r="6" spans="1:9" ht="15.75" thickBot="1" x14ac:dyDescent="0.3">
      <c r="F6" s="33"/>
      <c r="G6" s="33"/>
      <c r="H6" s="33"/>
    </row>
    <row r="7" spans="1:9" ht="15.75" thickBot="1" x14ac:dyDescent="0.3">
      <c r="D7" s="34" t="s">
        <v>1</v>
      </c>
      <c r="E7" s="35"/>
      <c r="F7" s="36" t="s">
        <v>2</v>
      </c>
      <c r="G7" s="37"/>
      <c r="H7" s="38"/>
    </row>
    <row r="8" spans="1:9" ht="15.75" thickBot="1" x14ac:dyDescent="0.3">
      <c r="D8" s="34" t="s">
        <v>3</v>
      </c>
      <c r="E8" s="35"/>
      <c r="F8" s="36" t="s">
        <v>4</v>
      </c>
      <c r="G8" s="37"/>
      <c r="H8" s="38"/>
    </row>
    <row r="9" spans="1:9" ht="15.75" thickBot="1" x14ac:dyDescent="0.3">
      <c r="D9" s="34" t="s">
        <v>5</v>
      </c>
      <c r="E9" s="35"/>
      <c r="F9" s="36" t="s">
        <v>6</v>
      </c>
      <c r="G9" s="37"/>
      <c r="H9" s="38"/>
    </row>
    <row r="10" spans="1:9" ht="15.75" thickBot="1" x14ac:dyDescent="0.3">
      <c r="D10" s="34" t="s">
        <v>7</v>
      </c>
      <c r="E10" s="35"/>
      <c r="F10" s="36" t="s">
        <v>8</v>
      </c>
      <c r="G10" s="37"/>
      <c r="H10" s="38"/>
    </row>
    <row r="11" spans="1:9" ht="15.75" thickBot="1" x14ac:dyDescent="0.3">
      <c r="D11" s="34" t="s">
        <v>9</v>
      </c>
      <c r="E11" s="35"/>
      <c r="F11" s="36" t="s">
        <v>10</v>
      </c>
      <c r="G11" s="37"/>
      <c r="H11" s="38"/>
    </row>
    <row r="12" spans="1:9" x14ac:dyDescent="0.25">
      <c r="D12" s="42" t="s">
        <v>11</v>
      </c>
      <c r="E12" s="43"/>
      <c r="F12" s="43"/>
      <c r="G12" s="43"/>
      <c r="H12" s="44"/>
    </row>
    <row r="13" spans="1:9" x14ac:dyDescent="0.25">
      <c r="D13" s="45"/>
      <c r="E13" s="46"/>
      <c r="F13" s="46"/>
      <c r="G13" s="46"/>
      <c r="H13" s="47"/>
    </row>
    <row r="14" spans="1:9" x14ac:dyDescent="0.25">
      <c r="D14" s="45"/>
      <c r="E14" s="46"/>
      <c r="F14" s="46"/>
      <c r="G14" s="46"/>
      <c r="H14" s="47"/>
    </row>
    <row r="15" spans="1:9" x14ac:dyDescent="0.25">
      <c r="D15" s="45"/>
      <c r="E15" s="46"/>
      <c r="F15" s="46"/>
      <c r="G15" s="46"/>
      <c r="H15" s="47"/>
    </row>
    <row r="16" spans="1:9" x14ac:dyDescent="0.25">
      <c r="D16" s="45"/>
      <c r="E16" s="46"/>
      <c r="F16" s="46"/>
      <c r="G16" s="46"/>
      <c r="H16" s="47"/>
    </row>
    <row r="17" spans="1:10" x14ac:dyDescent="0.25">
      <c r="D17" s="45"/>
      <c r="E17" s="46"/>
      <c r="F17" s="46"/>
      <c r="G17" s="46"/>
      <c r="H17" s="47"/>
    </row>
    <row r="18" spans="1:10" x14ac:dyDescent="0.25">
      <c r="D18" s="45"/>
      <c r="E18" s="46"/>
      <c r="F18" s="46"/>
      <c r="G18" s="46"/>
      <c r="H18" s="47"/>
    </row>
    <row r="19" spans="1:10" x14ac:dyDescent="0.25">
      <c r="D19" s="45"/>
      <c r="E19" s="46"/>
      <c r="F19" s="46"/>
      <c r="G19" s="46"/>
      <c r="H19" s="47"/>
    </row>
    <row r="20" spans="1:10" x14ac:dyDescent="0.25">
      <c r="D20" s="45"/>
      <c r="E20" s="46"/>
      <c r="F20" s="46"/>
      <c r="G20" s="46"/>
      <c r="H20" s="47"/>
    </row>
    <row r="21" spans="1:10" x14ac:dyDescent="0.25">
      <c r="D21" s="45"/>
      <c r="E21" s="46"/>
      <c r="F21" s="46"/>
      <c r="G21" s="46"/>
      <c r="H21" s="47"/>
    </row>
    <row r="22" spans="1:10" ht="15.75" thickBot="1" x14ac:dyDescent="0.3">
      <c r="D22" s="48"/>
      <c r="E22" s="49"/>
      <c r="F22" s="49"/>
      <c r="G22" s="49"/>
      <c r="H22" s="50"/>
    </row>
    <row r="23" spans="1:10" ht="15.75" thickBot="1" x14ac:dyDescent="0.3">
      <c r="D23" s="4"/>
      <c r="E23" s="4"/>
      <c r="F23" s="5" t="s">
        <v>12</v>
      </c>
      <c r="G23" s="5">
        <v>0</v>
      </c>
      <c r="H23" s="4"/>
    </row>
    <row r="24" spans="1:10" x14ac:dyDescent="0.25">
      <c r="A24" s="51" t="s">
        <v>13</v>
      </c>
      <c r="B24" s="54" t="s">
        <v>14</v>
      </c>
      <c r="C24" s="57" t="s">
        <v>15</v>
      </c>
      <c r="D24" s="58"/>
      <c r="E24" s="54" t="s">
        <v>16</v>
      </c>
      <c r="F24" s="54" t="s">
        <v>17</v>
      </c>
      <c r="G24" s="6" t="s">
        <v>18</v>
      </c>
      <c r="H24" s="7" t="s">
        <v>19</v>
      </c>
      <c r="I24" s="6" t="s">
        <v>18</v>
      </c>
      <c r="J24" s="7" t="s">
        <v>18</v>
      </c>
    </row>
    <row r="25" spans="1:10" x14ac:dyDescent="0.25">
      <c r="A25" s="52"/>
      <c r="B25" s="55"/>
      <c r="C25" s="59"/>
      <c r="D25" s="60"/>
      <c r="E25" s="55"/>
      <c r="F25" s="55"/>
      <c r="G25" s="8" t="s">
        <v>20</v>
      </c>
      <c r="H25" s="9" t="s">
        <v>21</v>
      </c>
      <c r="I25" s="8" t="s">
        <v>20</v>
      </c>
      <c r="J25" s="9" t="s">
        <v>22</v>
      </c>
    </row>
    <row r="26" spans="1:10" ht="15.75" thickBot="1" x14ac:dyDescent="0.3">
      <c r="A26" s="53"/>
      <c r="B26" s="56"/>
      <c r="C26" s="10" t="s">
        <v>23</v>
      </c>
      <c r="D26" s="10" t="s">
        <v>24</v>
      </c>
      <c r="E26" s="56"/>
      <c r="F26" s="56"/>
      <c r="G26" s="11" t="s">
        <v>21</v>
      </c>
      <c r="H26" s="12"/>
      <c r="I26" s="11" t="s">
        <v>21</v>
      </c>
      <c r="J26" s="12" t="s">
        <v>21</v>
      </c>
    </row>
    <row r="27" spans="1:10" ht="22.5" x14ac:dyDescent="0.25">
      <c r="A27" s="13" t="s">
        <v>25</v>
      </c>
      <c r="B27" s="14" t="s">
        <v>26</v>
      </c>
      <c r="C27" s="14" t="s">
        <v>4</v>
      </c>
      <c r="D27" s="14" t="s">
        <v>4</v>
      </c>
      <c r="E27" s="15">
        <v>5.0999999999999996</v>
      </c>
      <c r="F27" s="15" t="s">
        <v>27</v>
      </c>
      <c r="G27" s="16">
        <f>J27</f>
        <v>580.79</v>
      </c>
      <c r="H27" s="17">
        <f>E27*G27</f>
        <v>2962.0289999999995</v>
      </c>
      <c r="I27" s="18">
        <f>[1]прайс!I679</f>
        <v>580.79</v>
      </c>
      <c r="J27" s="17">
        <f>I27*(100-$G$23)/100</f>
        <v>580.79</v>
      </c>
    </row>
    <row r="28" spans="1:10" x14ac:dyDescent="0.25">
      <c r="A28" s="19" t="s">
        <v>28</v>
      </c>
      <c r="B28" s="20" t="s">
        <v>29</v>
      </c>
      <c r="C28" s="20" t="s">
        <v>4</v>
      </c>
      <c r="D28" s="20" t="s">
        <v>4</v>
      </c>
      <c r="E28" s="21">
        <v>0.66600000000000004</v>
      </c>
      <c r="F28" s="21" t="s">
        <v>27</v>
      </c>
      <c r="G28" s="22">
        <f>J28</f>
        <v>594.35</v>
      </c>
      <c r="H28" s="23">
        <f>E28*G28</f>
        <v>395.83710000000002</v>
      </c>
      <c r="I28" s="24">
        <f>[1]прайс!I685</f>
        <v>594.35</v>
      </c>
      <c r="J28" s="23">
        <f t="shared" ref="J28:J57" si="0">I28*(100-$G$23)/100</f>
        <v>594.35</v>
      </c>
    </row>
    <row r="29" spans="1:10" x14ac:dyDescent="0.25">
      <c r="A29" s="19" t="s">
        <v>30</v>
      </c>
      <c r="B29" s="20" t="s">
        <v>31</v>
      </c>
      <c r="C29" s="20" t="s">
        <v>4</v>
      </c>
      <c r="D29" s="20" t="s">
        <v>4</v>
      </c>
      <c r="E29" s="21">
        <v>0.66600000000000004</v>
      </c>
      <c r="F29" s="21" t="s">
        <v>27</v>
      </c>
      <c r="G29" s="22">
        <f t="shared" ref="G29:G57" si="1">J29</f>
        <v>873.3</v>
      </c>
      <c r="H29" s="23">
        <f t="shared" ref="H29:H57" si="2">E29*G29</f>
        <v>581.61779999999999</v>
      </c>
      <c r="I29" s="24">
        <f>[1]прайс!I689</f>
        <v>873.3</v>
      </c>
      <c r="J29" s="23">
        <f t="shared" si="0"/>
        <v>873.3</v>
      </c>
    </row>
    <row r="30" spans="1:10" ht="22.5" x14ac:dyDescent="0.25">
      <c r="A30" s="19" t="s">
        <v>32</v>
      </c>
      <c r="B30" s="20" t="s">
        <v>33</v>
      </c>
      <c r="C30" s="20" t="s">
        <v>4</v>
      </c>
      <c r="D30" s="20" t="s">
        <v>4</v>
      </c>
      <c r="E30" s="21">
        <v>4.82</v>
      </c>
      <c r="F30" s="21" t="s">
        <v>27</v>
      </c>
      <c r="G30" s="22">
        <f t="shared" si="1"/>
        <v>627.72</v>
      </c>
      <c r="H30" s="23">
        <f t="shared" si="2"/>
        <v>3025.6104000000005</v>
      </c>
      <c r="I30" s="24">
        <f>[1]прайс!I703</f>
        <v>627.72</v>
      </c>
      <c r="J30" s="23">
        <f t="shared" si="0"/>
        <v>627.72</v>
      </c>
    </row>
    <row r="31" spans="1:10" x14ac:dyDescent="0.25">
      <c r="A31" s="19" t="s">
        <v>34</v>
      </c>
      <c r="B31" s="20" t="s">
        <v>35</v>
      </c>
      <c r="C31" s="20" t="s">
        <v>4</v>
      </c>
      <c r="D31" s="20" t="s">
        <v>4</v>
      </c>
      <c r="E31" s="21">
        <v>0.79600000000000004</v>
      </c>
      <c r="F31" s="21" t="s">
        <v>27</v>
      </c>
      <c r="G31" s="22">
        <f t="shared" si="1"/>
        <v>363.36</v>
      </c>
      <c r="H31" s="23">
        <f t="shared" si="2"/>
        <v>289.23456000000004</v>
      </c>
      <c r="I31" s="24">
        <f>[1]прайс!I713</f>
        <v>363.36</v>
      </c>
      <c r="J31" s="23">
        <f t="shared" si="0"/>
        <v>363.36</v>
      </c>
    </row>
    <row r="32" spans="1:10" x14ac:dyDescent="0.25">
      <c r="A32" s="19" t="s">
        <v>36</v>
      </c>
      <c r="B32" s="20" t="s">
        <v>37</v>
      </c>
      <c r="C32" s="20" t="s">
        <v>4</v>
      </c>
      <c r="D32" s="20" t="s">
        <v>4</v>
      </c>
      <c r="E32" s="21">
        <v>0.8</v>
      </c>
      <c r="F32" s="21" t="s">
        <v>27</v>
      </c>
      <c r="G32" s="22">
        <f t="shared" si="1"/>
        <v>90.14</v>
      </c>
      <c r="H32" s="23">
        <f t="shared" si="2"/>
        <v>72.112000000000009</v>
      </c>
      <c r="I32" s="24">
        <f>[1]прайс!I724</f>
        <v>90.14</v>
      </c>
      <c r="J32" s="23">
        <f t="shared" si="0"/>
        <v>90.14</v>
      </c>
    </row>
    <row r="33" spans="1:10" x14ac:dyDescent="0.25">
      <c r="A33" s="19" t="s">
        <v>38</v>
      </c>
      <c r="B33" s="20" t="s">
        <v>39</v>
      </c>
      <c r="C33" s="20" t="s">
        <v>4</v>
      </c>
      <c r="D33" s="20" t="s">
        <v>4</v>
      </c>
      <c r="E33" s="21">
        <v>0.77</v>
      </c>
      <c r="F33" s="21" t="s">
        <v>27</v>
      </c>
      <c r="G33" s="22">
        <f t="shared" si="1"/>
        <v>70.62</v>
      </c>
      <c r="H33" s="23">
        <f t="shared" si="2"/>
        <v>54.377400000000002</v>
      </c>
      <c r="I33" s="24">
        <f>[1]прайс!I730</f>
        <v>70.62</v>
      </c>
      <c r="J33" s="23">
        <f t="shared" si="0"/>
        <v>70.62</v>
      </c>
    </row>
    <row r="34" spans="1:10" x14ac:dyDescent="0.25">
      <c r="A34" s="19" t="s">
        <v>40</v>
      </c>
      <c r="B34" s="20" t="s">
        <v>41</v>
      </c>
      <c r="C34" s="20" t="s">
        <v>4</v>
      </c>
      <c r="D34" s="20" t="s">
        <v>4</v>
      </c>
      <c r="E34" s="21">
        <v>6.09</v>
      </c>
      <c r="F34" s="21" t="s">
        <v>27</v>
      </c>
      <c r="G34" s="22">
        <f t="shared" si="1"/>
        <v>92.68</v>
      </c>
      <c r="H34" s="23">
        <f t="shared" si="2"/>
        <v>564.4212</v>
      </c>
      <c r="I34" s="24">
        <f>[1]прайс!I837</f>
        <v>92.68</v>
      </c>
      <c r="J34" s="23">
        <f t="shared" si="0"/>
        <v>92.68</v>
      </c>
    </row>
    <row r="35" spans="1:10" x14ac:dyDescent="0.25">
      <c r="A35" s="19" t="s">
        <v>42</v>
      </c>
      <c r="B35" s="20" t="s">
        <v>43</v>
      </c>
      <c r="C35" s="20" t="s">
        <v>44</v>
      </c>
      <c r="D35" s="20" t="s">
        <v>44</v>
      </c>
      <c r="E35" s="21">
        <v>16</v>
      </c>
      <c r="F35" s="21" t="s">
        <v>45</v>
      </c>
      <c r="G35" s="22">
        <f t="shared" si="1"/>
        <v>1.05</v>
      </c>
      <c r="H35" s="23">
        <f t="shared" si="2"/>
        <v>16.8</v>
      </c>
      <c r="I35" s="24">
        <v>1.05</v>
      </c>
      <c r="J35" s="23">
        <f t="shared" si="0"/>
        <v>1.05</v>
      </c>
    </row>
    <row r="36" spans="1:10" ht="22.5" x14ac:dyDescent="0.25">
      <c r="A36" s="19" t="s">
        <v>46</v>
      </c>
      <c r="B36" s="20" t="s">
        <v>47</v>
      </c>
      <c r="C36" s="20" t="s">
        <v>48</v>
      </c>
      <c r="D36" s="20" t="s">
        <v>48</v>
      </c>
      <c r="E36" s="21">
        <v>1</v>
      </c>
      <c r="F36" s="21" t="s">
        <v>45</v>
      </c>
      <c r="G36" s="22">
        <f t="shared" si="1"/>
        <v>380.2</v>
      </c>
      <c r="H36" s="23">
        <f t="shared" si="2"/>
        <v>380.2</v>
      </c>
      <c r="I36" s="24">
        <v>380.2</v>
      </c>
      <c r="J36" s="23">
        <f t="shared" si="0"/>
        <v>380.2</v>
      </c>
    </row>
    <row r="37" spans="1:10" ht="22.5" x14ac:dyDescent="0.25">
      <c r="A37" s="19" t="s">
        <v>49</v>
      </c>
      <c r="B37" s="20" t="s">
        <v>50</v>
      </c>
      <c r="C37" s="20" t="s">
        <v>48</v>
      </c>
      <c r="D37" s="20" t="s">
        <v>48</v>
      </c>
      <c r="E37" s="21">
        <v>1</v>
      </c>
      <c r="F37" s="21" t="s">
        <v>45</v>
      </c>
      <c r="G37" s="22">
        <f t="shared" si="1"/>
        <v>493.4</v>
      </c>
      <c r="H37" s="23">
        <f t="shared" si="2"/>
        <v>493.4</v>
      </c>
      <c r="I37" s="24">
        <v>493.4</v>
      </c>
      <c r="J37" s="23">
        <f t="shared" si="0"/>
        <v>493.4</v>
      </c>
    </row>
    <row r="38" spans="1:10" ht="22.5" x14ac:dyDescent="0.25">
      <c r="A38" s="19" t="s">
        <v>51</v>
      </c>
      <c r="B38" s="20" t="s">
        <v>52</v>
      </c>
      <c r="C38" s="20" t="s">
        <v>48</v>
      </c>
      <c r="D38" s="20" t="s">
        <v>48</v>
      </c>
      <c r="E38" s="21">
        <v>4</v>
      </c>
      <c r="F38" s="21" t="s">
        <v>45</v>
      </c>
      <c r="G38" s="22">
        <f t="shared" si="1"/>
        <v>3.63</v>
      </c>
      <c r="H38" s="23">
        <f t="shared" si="2"/>
        <v>14.52</v>
      </c>
      <c r="I38" s="24">
        <v>3.63</v>
      </c>
      <c r="J38" s="23">
        <f t="shared" si="0"/>
        <v>3.63</v>
      </c>
    </row>
    <row r="39" spans="1:10" ht="22.5" x14ac:dyDescent="0.25">
      <c r="A39" s="19" t="s">
        <v>53</v>
      </c>
      <c r="B39" s="20" t="s">
        <v>54</v>
      </c>
      <c r="C39" s="20" t="s">
        <v>48</v>
      </c>
      <c r="D39" s="20" t="s">
        <v>48</v>
      </c>
      <c r="E39" s="21">
        <v>6</v>
      </c>
      <c r="F39" s="21" t="s">
        <v>45</v>
      </c>
      <c r="G39" s="22">
        <f t="shared" si="1"/>
        <v>2.33</v>
      </c>
      <c r="H39" s="23">
        <f t="shared" si="2"/>
        <v>13.98</v>
      </c>
      <c r="I39" s="24">
        <v>2.33</v>
      </c>
      <c r="J39" s="23">
        <f t="shared" si="0"/>
        <v>2.33</v>
      </c>
    </row>
    <row r="40" spans="1:10" ht="22.5" x14ac:dyDescent="0.25">
      <c r="A40" s="19" t="s">
        <v>55</v>
      </c>
      <c r="B40" s="20" t="s">
        <v>56</v>
      </c>
      <c r="C40" s="20" t="s">
        <v>48</v>
      </c>
      <c r="D40" s="20" t="s">
        <v>48</v>
      </c>
      <c r="E40" s="21">
        <v>4</v>
      </c>
      <c r="F40" s="21" t="s">
        <v>45</v>
      </c>
      <c r="G40" s="22">
        <f t="shared" si="1"/>
        <v>53.11</v>
      </c>
      <c r="H40" s="23">
        <f t="shared" si="2"/>
        <v>212.44</v>
      </c>
      <c r="I40" s="24">
        <v>53.11</v>
      </c>
      <c r="J40" s="23">
        <f t="shared" si="0"/>
        <v>53.11</v>
      </c>
    </row>
    <row r="41" spans="1:10" ht="22.5" x14ac:dyDescent="0.25">
      <c r="A41" s="19" t="s">
        <v>57</v>
      </c>
      <c r="B41" s="20" t="s">
        <v>56</v>
      </c>
      <c r="C41" s="20" t="s">
        <v>48</v>
      </c>
      <c r="D41" s="20" t="s">
        <v>48</v>
      </c>
      <c r="E41" s="21">
        <v>4</v>
      </c>
      <c r="F41" s="21" t="s">
        <v>45</v>
      </c>
      <c r="G41" s="22">
        <f t="shared" si="1"/>
        <v>43.32</v>
      </c>
      <c r="H41" s="23">
        <f t="shared" si="2"/>
        <v>173.28</v>
      </c>
      <c r="I41" s="24">
        <v>43.32</v>
      </c>
      <c r="J41" s="23">
        <f t="shared" si="0"/>
        <v>43.32</v>
      </c>
    </row>
    <row r="42" spans="1:10" ht="22.5" x14ac:dyDescent="0.25">
      <c r="A42" s="19" t="s">
        <v>58</v>
      </c>
      <c r="B42" s="20" t="s">
        <v>59</v>
      </c>
      <c r="C42" s="20" t="s">
        <v>48</v>
      </c>
      <c r="D42" s="20" t="s">
        <v>48</v>
      </c>
      <c r="E42" s="21">
        <v>2</v>
      </c>
      <c r="F42" s="21" t="s">
        <v>45</v>
      </c>
      <c r="G42" s="22">
        <f t="shared" si="1"/>
        <v>4.71</v>
      </c>
      <c r="H42" s="23">
        <f t="shared" si="2"/>
        <v>9.42</v>
      </c>
      <c r="I42" s="24">
        <v>4.71</v>
      </c>
      <c r="J42" s="23">
        <f t="shared" si="0"/>
        <v>4.71</v>
      </c>
    </row>
    <row r="43" spans="1:10" x14ac:dyDescent="0.25">
      <c r="A43" s="19" t="s">
        <v>60</v>
      </c>
      <c r="B43" s="20" t="s">
        <v>61</v>
      </c>
      <c r="C43" s="20" t="s">
        <v>44</v>
      </c>
      <c r="D43" s="20" t="s">
        <v>44</v>
      </c>
      <c r="E43" s="21">
        <v>4</v>
      </c>
      <c r="F43" s="21" t="s">
        <v>45</v>
      </c>
      <c r="G43" s="22">
        <f t="shared" si="1"/>
        <v>7.56</v>
      </c>
      <c r="H43" s="23">
        <f t="shared" si="2"/>
        <v>30.24</v>
      </c>
      <c r="I43" s="24">
        <v>7.56</v>
      </c>
      <c r="J43" s="23">
        <f t="shared" si="0"/>
        <v>7.56</v>
      </c>
    </row>
    <row r="44" spans="1:10" ht="22.5" x14ac:dyDescent="0.25">
      <c r="A44" s="19" t="s">
        <v>62</v>
      </c>
      <c r="B44" s="20" t="s">
        <v>63</v>
      </c>
      <c r="C44" s="20" t="s">
        <v>48</v>
      </c>
      <c r="D44" s="20" t="s">
        <v>48</v>
      </c>
      <c r="E44" s="21">
        <v>2</v>
      </c>
      <c r="F44" s="21" t="s">
        <v>45</v>
      </c>
      <c r="G44" s="22">
        <f t="shared" si="1"/>
        <v>11.34</v>
      </c>
      <c r="H44" s="23">
        <f t="shared" si="2"/>
        <v>22.68</v>
      </c>
      <c r="I44" s="24">
        <v>11.34</v>
      </c>
      <c r="J44" s="23">
        <f t="shared" si="0"/>
        <v>11.34</v>
      </c>
    </row>
    <row r="45" spans="1:10" ht="22.5" x14ac:dyDescent="0.25">
      <c r="A45" s="19" t="s">
        <v>64</v>
      </c>
      <c r="B45" s="20" t="s">
        <v>63</v>
      </c>
      <c r="C45" s="20" t="s">
        <v>48</v>
      </c>
      <c r="D45" s="20" t="s">
        <v>48</v>
      </c>
      <c r="E45" s="21">
        <v>2</v>
      </c>
      <c r="F45" s="21" t="s">
        <v>45</v>
      </c>
      <c r="G45" s="22">
        <f t="shared" si="1"/>
        <v>13.16</v>
      </c>
      <c r="H45" s="23">
        <f t="shared" si="2"/>
        <v>26.32</v>
      </c>
      <c r="I45" s="24">
        <v>13.16</v>
      </c>
      <c r="J45" s="23">
        <f t="shared" si="0"/>
        <v>13.16</v>
      </c>
    </row>
    <row r="46" spans="1:10" ht="22.5" x14ac:dyDescent="0.25">
      <c r="A46" s="19" t="s">
        <v>65</v>
      </c>
      <c r="B46" s="20" t="s">
        <v>63</v>
      </c>
      <c r="C46" s="20" t="s">
        <v>48</v>
      </c>
      <c r="D46" s="20" t="s">
        <v>48</v>
      </c>
      <c r="E46" s="21">
        <v>2</v>
      </c>
      <c r="F46" s="21" t="s">
        <v>45</v>
      </c>
      <c r="G46" s="22">
        <f t="shared" si="1"/>
        <v>29.53</v>
      </c>
      <c r="H46" s="23">
        <f t="shared" si="2"/>
        <v>59.06</v>
      </c>
      <c r="I46" s="24">
        <v>29.53</v>
      </c>
      <c r="J46" s="23">
        <f t="shared" si="0"/>
        <v>29.53</v>
      </c>
    </row>
    <row r="47" spans="1:10" ht="22.5" x14ac:dyDescent="0.25">
      <c r="A47" s="19" t="s">
        <v>66</v>
      </c>
      <c r="B47" s="20" t="s">
        <v>63</v>
      </c>
      <c r="C47" s="20" t="s">
        <v>48</v>
      </c>
      <c r="D47" s="20" t="s">
        <v>48</v>
      </c>
      <c r="E47" s="21">
        <v>2</v>
      </c>
      <c r="F47" s="21" t="s">
        <v>45</v>
      </c>
      <c r="G47" s="22">
        <f t="shared" si="1"/>
        <v>65.7</v>
      </c>
      <c r="H47" s="23">
        <f t="shared" si="2"/>
        <v>131.4</v>
      </c>
      <c r="I47" s="24">
        <v>65.7</v>
      </c>
      <c r="J47" s="23">
        <f t="shared" si="0"/>
        <v>65.7</v>
      </c>
    </row>
    <row r="48" spans="1:10" ht="22.5" x14ac:dyDescent="0.25">
      <c r="A48" s="19" t="s">
        <v>67</v>
      </c>
      <c r="B48" s="20" t="s">
        <v>68</v>
      </c>
      <c r="C48" s="20" t="s">
        <v>48</v>
      </c>
      <c r="D48" s="20" t="s">
        <v>48</v>
      </c>
      <c r="E48" s="21">
        <v>4</v>
      </c>
      <c r="F48" s="21" t="s">
        <v>45</v>
      </c>
      <c r="G48" s="22">
        <f t="shared" si="1"/>
        <v>14.31</v>
      </c>
      <c r="H48" s="23">
        <f t="shared" si="2"/>
        <v>57.24</v>
      </c>
      <c r="I48" s="24">
        <v>14.31</v>
      </c>
      <c r="J48" s="23">
        <f t="shared" si="0"/>
        <v>14.31</v>
      </c>
    </row>
    <row r="49" spans="1:10" ht="22.5" x14ac:dyDescent="0.25">
      <c r="A49" s="19" t="s">
        <v>69</v>
      </c>
      <c r="B49" s="20" t="s">
        <v>70</v>
      </c>
      <c r="C49" s="20" t="s">
        <v>48</v>
      </c>
      <c r="D49" s="20" t="s">
        <v>48</v>
      </c>
      <c r="E49" s="21">
        <v>9</v>
      </c>
      <c r="F49" s="21" t="s">
        <v>45</v>
      </c>
      <c r="G49" s="22">
        <f t="shared" si="1"/>
        <v>1.59</v>
      </c>
      <c r="H49" s="23">
        <f t="shared" si="2"/>
        <v>14.31</v>
      </c>
      <c r="I49" s="24">
        <v>1.59</v>
      </c>
      <c r="J49" s="23">
        <f t="shared" si="0"/>
        <v>1.59</v>
      </c>
    </row>
    <row r="50" spans="1:10" ht="22.5" x14ac:dyDescent="0.25">
      <c r="A50" s="19" t="s">
        <v>71</v>
      </c>
      <c r="B50" s="20" t="s">
        <v>72</v>
      </c>
      <c r="C50" s="20" t="s">
        <v>48</v>
      </c>
      <c r="D50" s="20" t="s">
        <v>48</v>
      </c>
      <c r="E50" s="21">
        <v>4</v>
      </c>
      <c r="F50" s="21" t="s">
        <v>45</v>
      </c>
      <c r="G50" s="22">
        <f t="shared" si="1"/>
        <v>2.54</v>
      </c>
      <c r="H50" s="23">
        <f t="shared" si="2"/>
        <v>10.16</v>
      </c>
      <c r="I50" s="24">
        <v>2.54</v>
      </c>
      <c r="J50" s="23">
        <f t="shared" si="0"/>
        <v>2.54</v>
      </c>
    </row>
    <row r="51" spans="1:10" ht="22.5" x14ac:dyDescent="0.25">
      <c r="A51" s="19" t="s">
        <v>73</v>
      </c>
      <c r="B51" s="20" t="s">
        <v>74</v>
      </c>
      <c r="C51" s="20" t="s">
        <v>48</v>
      </c>
      <c r="D51" s="20" t="s">
        <v>48</v>
      </c>
      <c r="E51" s="21">
        <v>1</v>
      </c>
      <c r="F51" s="21" t="s">
        <v>45</v>
      </c>
      <c r="G51" s="22">
        <f t="shared" si="1"/>
        <v>212.48</v>
      </c>
      <c r="H51" s="23">
        <f t="shared" si="2"/>
        <v>212.48</v>
      </c>
      <c r="I51" s="24">
        <v>212.48</v>
      </c>
      <c r="J51" s="23">
        <f t="shared" si="0"/>
        <v>212.48</v>
      </c>
    </row>
    <row r="52" spans="1:10" ht="22.5" x14ac:dyDescent="0.25">
      <c r="A52" s="19" t="s">
        <v>75</v>
      </c>
      <c r="B52" s="20" t="s">
        <v>76</v>
      </c>
      <c r="C52" s="20" t="s">
        <v>4</v>
      </c>
      <c r="D52" s="20" t="s">
        <v>4</v>
      </c>
      <c r="E52" s="21">
        <v>1</v>
      </c>
      <c r="F52" s="21" t="s">
        <v>45</v>
      </c>
      <c r="G52" s="22">
        <f t="shared" si="1"/>
        <v>819.37</v>
      </c>
      <c r="H52" s="23">
        <f t="shared" si="2"/>
        <v>819.37</v>
      </c>
      <c r="I52" s="24">
        <v>819.37</v>
      </c>
      <c r="J52" s="23">
        <f t="shared" si="0"/>
        <v>819.37</v>
      </c>
    </row>
    <row r="53" spans="1:10" x14ac:dyDescent="0.25">
      <c r="A53" s="19" t="s">
        <v>77</v>
      </c>
      <c r="B53" s="20" t="s">
        <v>78</v>
      </c>
      <c r="C53" s="20" t="s">
        <v>4</v>
      </c>
      <c r="D53" s="20" t="s">
        <v>4</v>
      </c>
      <c r="E53" s="21">
        <v>3</v>
      </c>
      <c r="F53" s="21" t="s">
        <v>45</v>
      </c>
      <c r="G53" s="22">
        <f t="shared" si="1"/>
        <v>514.65</v>
      </c>
      <c r="H53" s="23">
        <f t="shared" si="2"/>
        <v>1543.9499999999998</v>
      </c>
      <c r="I53" s="24">
        <v>514.65</v>
      </c>
      <c r="J53" s="23">
        <f t="shared" si="0"/>
        <v>514.65</v>
      </c>
    </row>
    <row r="54" spans="1:10" x14ac:dyDescent="0.25">
      <c r="A54" s="19" t="s">
        <v>79</v>
      </c>
      <c r="B54" s="20" t="s">
        <v>80</v>
      </c>
      <c r="C54" s="20" t="s">
        <v>81</v>
      </c>
      <c r="D54" s="20" t="s">
        <v>81</v>
      </c>
      <c r="E54" s="21">
        <v>10.44</v>
      </c>
      <c r="F54" s="21" t="s">
        <v>27</v>
      </c>
      <c r="G54" s="22">
        <f t="shared" si="1"/>
        <v>11.43</v>
      </c>
      <c r="H54" s="23">
        <f t="shared" si="2"/>
        <v>119.32919999999999</v>
      </c>
      <c r="I54" s="24">
        <v>11.43</v>
      </c>
      <c r="J54" s="23">
        <f t="shared" si="0"/>
        <v>11.43</v>
      </c>
    </row>
    <row r="55" spans="1:10" x14ac:dyDescent="0.25">
      <c r="A55" s="19" t="s">
        <v>82</v>
      </c>
      <c r="B55" s="20" t="s">
        <v>83</v>
      </c>
      <c r="C55" s="20" t="s">
        <v>81</v>
      </c>
      <c r="D55" s="20" t="s">
        <v>81</v>
      </c>
      <c r="E55" s="21">
        <v>5.9139999999999997</v>
      </c>
      <c r="F55" s="21" t="s">
        <v>27</v>
      </c>
      <c r="G55" s="22">
        <f t="shared" si="1"/>
        <v>17.329999999999998</v>
      </c>
      <c r="H55" s="23">
        <f t="shared" si="2"/>
        <v>102.48961999999999</v>
      </c>
      <c r="I55" s="24">
        <v>17.329999999999998</v>
      </c>
      <c r="J55" s="23">
        <f t="shared" si="0"/>
        <v>17.329999999999998</v>
      </c>
    </row>
    <row r="56" spans="1:10" x14ac:dyDescent="0.25">
      <c r="A56" s="19" t="s">
        <v>84</v>
      </c>
      <c r="B56" s="20" t="s">
        <v>85</v>
      </c>
      <c r="C56" s="20" t="s">
        <v>81</v>
      </c>
      <c r="D56" s="20" t="s">
        <v>81</v>
      </c>
      <c r="E56" s="21">
        <v>5.9139999999999997</v>
      </c>
      <c r="F56" s="21" t="s">
        <v>27</v>
      </c>
      <c r="G56" s="22">
        <f t="shared" si="1"/>
        <v>23.92</v>
      </c>
      <c r="H56" s="23">
        <f t="shared" si="2"/>
        <v>141.46288000000001</v>
      </c>
      <c r="I56" s="24">
        <v>23.92</v>
      </c>
      <c r="J56" s="23">
        <f t="shared" si="0"/>
        <v>23.92</v>
      </c>
    </row>
    <row r="57" spans="1:10" x14ac:dyDescent="0.25">
      <c r="A57" s="19" t="s">
        <v>86</v>
      </c>
      <c r="B57" s="20" t="s">
        <v>87</v>
      </c>
      <c r="C57" s="20" t="s">
        <v>81</v>
      </c>
      <c r="D57" s="20" t="s">
        <v>81</v>
      </c>
      <c r="E57" s="21">
        <v>0.77</v>
      </c>
      <c r="F57" s="21" t="s">
        <v>27</v>
      </c>
      <c r="G57" s="22">
        <f t="shared" si="1"/>
        <v>13.93</v>
      </c>
      <c r="H57" s="23">
        <f t="shared" si="2"/>
        <v>10.726100000000001</v>
      </c>
      <c r="I57" s="24">
        <v>13.93</v>
      </c>
      <c r="J57" s="23">
        <f t="shared" si="0"/>
        <v>13.93</v>
      </c>
    </row>
    <row r="58" spans="1:10" ht="15.75" thickBot="1" x14ac:dyDescent="0.3">
      <c r="A58" s="25" t="s">
        <v>88</v>
      </c>
      <c r="B58" s="26" t="s">
        <v>89</v>
      </c>
      <c r="C58" s="26" t="s">
        <v>90</v>
      </c>
      <c r="D58" s="26" t="s">
        <v>90</v>
      </c>
      <c r="E58" s="27">
        <v>1.1619999999999999</v>
      </c>
      <c r="F58" s="27" t="s">
        <v>91</v>
      </c>
      <c r="G58" s="28"/>
      <c r="H58" s="29"/>
      <c r="I58" s="30"/>
      <c r="J58" s="29"/>
    </row>
    <row r="59" spans="1:10" ht="15.75" thickBot="1" x14ac:dyDescent="0.3">
      <c r="A59" s="39" t="s">
        <v>92</v>
      </c>
      <c r="B59" s="40"/>
      <c r="C59" s="40"/>
      <c r="D59" s="40"/>
      <c r="E59" s="40"/>
      <c r="F59" s="40"/>
      <c r="G59" s="41"/>
      <c r="H59" s="31">
        <f>SUM(H27:H58)</f>
        <v>12560.49726</v>
      </c>
    </row>
  </sheetData>
  <mergeCells count="19">
    <mergeCell ref="A59:G59"/>
    <mergeCell ref="D12:H22"/>
    <mergeCell ref="A24:A26"/>
    <mergeCell ref="B24:B26"/>
    <mergeCell ref="C24:D25"/>
    <mergeCell ref="E24:E26"/>
    <mergeCell ref="F24:F26"/>
    <mergeCell ref="D9:E9"/>
    <mergeCell ref="F9:H9"/>
    <mergeCell ref="D10:E10"/>
    <mergeCell ref="F10:H10"/>
    <mergeCell ref="D11:E11"/>
    <mergeCell ref="F11:H11"/>
    <mergeCell ref="A5:H5"/>
    <mergeCell ref="F6:H6"/>
    <mergeCell ref="D7:E7"/>
    <mergeCell ref="F7:H7"/>
    <mergeCell ref="D8:E8"/>
    <mergeCell ref="F8:H8"/>
  </mergeCells>
  <hyperlinks>
    <hyperlink ref="G2" r:id="rId1"/>
    <hyperlink ref="G1" r:id="rId2"/>
  </hyperlinks>
  <pageMargins left="0.7" right="0.7" top="0.75" bottom="0.75" header="0.3" footer="0.3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V60D дверь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2016-07-13T06:47:13Z</dcterms:modified>
</cp:coreProperties>
</file>